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Marco\Desktop\VELA\2019_11 Campionato Zonale ORC\"/>
    </mc:Choice>
  </mc:AlternateContent>
  <bookViews>
    <workbookView xWindow="-120" yWindow="-120" windowWidth="20730" windowHeight="11160"/>
  </bookViews>
  <sheets>
    <sheet name="Generale" sheetId="1" r:id="rId1"/>
  </sheets>
  <definedNames>
    <definedName name="_xlnm._FilterDatabase" localSheetId="0" hidden="1">Generale!#REF!</definedName>
    <definedName name="_xlnm.Print_Area" localSheetId="0">Generale!$A$1:$S$43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5" i="1" l="1"/>
  <c r="P46" i="1" l="1"/>
  <c r="P43" i="1"/>
  <c r="P33" i="1"/>
  <c r="P36" i="1"/>
  <c r="P32" i="1"/>
  <c r="P31" i="1"/>
  <c r="P38" i="1"/>
  <c r="K39" i="1" l="1"/>
  <c r="K37" i="1"/>
  <c r="K33" i="1"/>
  <c r="K34" i="1"/>
  <c r="K31" i="1"/>
  <c r="J44" i="1"/>
  <c r="J35" i="1"/>
  <c r="J36" i="1"/>
  <c r="J37" i="1"/>
  <c r="J32" i="1"/>
  <c r="J34" i="1"/>
  <c r="J33" i="1"/>
  <c r="J31" i="1"/>
  <c r="S42" i="1"/>
  <c r="S22" i="1"/>
  <c r="S24" i="1"/>
  <c r="S26" i="1"/>
  <c r="S45" i="1" l="1"/>
  <c r="S43" i="1"/>
  <c r="S37" i="1"/>
  <c r="S40" i="1"/>
  <c r="S32" i="1"/>
  <c r="S20" i="1"/>
  <c r="S73" i="1" l="1"/>
  <c r="S72" i="1"/>
  <c r="S68" i="1"/>
  <c r="S67" i="1"/>
  <c r="S44" i="1"/>
  <c r="S31" i="1"/>
  <c r="S47" i="1"/>
  <c r="S48" i="1"/>
  <c r="S39" i="1"/>
  <c r="S49" i="1"/>
  <c r="S50" i="1"/>
  <c r="S51" i="1"/>
  <c r="S52" i="1"/>
  <c r="S53" i="1"/>
  <c r="S54" i="1"/>
  <c r="S55" i="1"/>
  <c r="S34" i="1"/>
  <c r="S56" i="1"/>
  <c r="S57" i="1"/>
  <c r="S58" i="1"/>
  <c r="S59" i="1"/>
  <c r="S35" i="1"/>
  <c r="S36" i="1"/>
  <c r="S33" i="1"/>
  <c r="S41" i="1"/>
  <c r="S60" i="1"/>
  <c r="S61" i="1"/>
  <c r="S62" i="1"/>
  <c r="S38" i="1"/>
  <c r="S63" i="1"/>
  <c r="S30" i="1"/>
  <c r="S23" i="1"/>
  <c r="S25" i="1"/>
  <c r="S21" i="1"/>
  <c r="S16" i="1"/>
  <c r="S15" i="1"/>
  <c r="S14" i="1"/>
  <c r="S46" i="1" l="1"/>
</calcChain>
</file>

<file path=xl/sharedStrings.xml><?xml version="1.0" encoding="utf-8"?>
<sst xmlns="http://schemas.openxmlformats.org/spreadsheetml/2006/main" count="301" uniqueCount="185">
  <si>
    <t>Nome</t>
  </si>
  <si>
    <t>N°velico</t>
  </si>
  <si>
    <t>tipo imbarcazione</t>
  </si>
  <si>
    <t>Armatore</t>
  </si>
  <si>
    <t>Timoniere</t>
  </si>
  <si>
    <t>ITA 14045</t>
  </si>
  <si>
    <t>ROBELJO'</t>
  </si>
  <si>
    <t>Vivarelli Edoardo</t>
  </si>
  <si>
    <t>First 31,7</t>
  </si>
  <si>
    <t>ANNAMARIA</t>
  </si>
  <si>
    <t>Campus Giancarlo</t>
  </si>
  <si>
    <t>Sun Odyssey 42i</t>
  </si>
  <si>
    <t>BERNIE</t>
  </si>
  <si>
    <t>I VEZZI MIEI</t>
  </si>
  <si>
    <t>F.lli Spano</t>
  </si>
  <si>
    <t>Alberto Ferracin</t>
  </si>
  <si>
    <t>ITA 17057</t>
  </si>
  <si>
    <t>Comet 910 plus</t>
  </si>
  <si>
    <t>Peppino Rossi</t>
  </si>
  <si>
    <t>Antonello Spano</t>
  </si>
  <si>
    <t>ITA 9455</t>
  </si>
  <si>
    <t>KATRINA</t>
  </si>
  <si>
    <t>prototipo</t>
  </si>
  <si>
    <t>CLASSE GRAN CROCIERA</t>
  </si>
  <si>
    <t>1^</t>
  </si>
  <si>
    <t>2^</t>
  </si>
  <si>
    <t>3^</t>
  </si>
  <si>
    <t>4^</t>
  </si>
  <si>
    <t>5^</t>
  </si>
  <si>
    <t>TOT</t>
  </si>
  <si>
    <t>APACHE</t>
  </si>
  <si>
    <t>Fabio Montalbano</t>
  </si>
  <si>
    <t>ITA BERNI</t>
  </si>
  <si>
    <t>Paolo Degortes</t>
  </si>
  <si>
    <t>Sun Dream 28</t>
  </si>
  <si>
    <t>EC 37</t>
  </si>
  <si>
    <t>6^</t>
  </si>
  <si>
    <t>ON KA YH E</t>
  </si>
  <si>
    <t>Giorgio Spano</t>
  </si>
  <si>
    <t>Sciarelli 50</t>
  </si>
  <si>
    <t>7^</t>
  </si>
  <si>
    <t>8^</t>
  </si>
  <si>
    <t>CLASSE CROCIERA/REGATA</t>
  </si>
  <si>
    <t>ETA BETA</t>
  </si>
  <si>
    <t>Salvatore Corda</t>
  </si>
  <si>
    <t>ITA 17251</t>
  </si>
  <si>
    <t>Comet 703</t>
  </si>
  <si>
    <t>ITA KATR</t>
  </si>
  <si>
    <t>9^</t>
  </si>
  <si>
    <t>10^</t>
  </si>
  <si>
    <t>11^</t>
  </si>
  <si>
    <t>12^</t>
  </si>
  <si>
    <t>CLASSE MINIALTURA</t>
  </si>
  <si>
    <t>ITA 12085</t>
  </si>
  <si>
    <t>STARS FIGHTER</t>
  </si>
  <si>
    <t>Guancarlo Segatel</t>
  </si>
  <si>
    <t>ITA 16801</t>
  </si>
  <si>
    <t>FANDANGO</t>
  </si>
  <si>
    <t>JRATA</t>
  </si>
  <si>
    <t>Daniele Nanni</t>
  </si>
  <si>
    <t>Maurizio Mario Abe</t>
  </si>
  <si>
    <t>Silla Calzia</t>
  </si>
  <si>
    <t>AUS 659</t>
  </si>
  <si>
    <t>ITA 414</t>
  </si>
  <si>
    <t>POGO 6,50</t>
  </si>
  <si>
    <t>Proto 6,50</t>
  </si>
  <si>
    <t>Dehler 38</t>
  </si>
  <si>
    <t>WILD WIND</t>
  </si>
  <si>
    <t>Salvatore Muzzetto</t>
  </si>
  <si>
    <t>ITA WILD</t>
  </si>
  <si>
    <t>Grand Soleil 34</t>
  </si>
  <si>
    <t>MONIQUE</t>
  </si>
  <si>
    <t>Gianbattista Giagheddu</t>
  </si>
  <si>
    <t>Filippo Masia</t>
  </si>
  <si>
    <t>ITA MONIQ</t>
  </si>
  <si>
    <t>Oceanis 43</t>
  </si>
  <si>
    <t>FRANCESCA</t>
  </si>
  <si>
    <t>ITA FRANC</t>
  </si>
  <si>
    <t>Oceanis 411</t>
  </si>
  <si>
    <t>GERONIMO</t>
  </si>
  <si>
    <t>Antonio Cocco</t>
  </si>
  <si>
    <t>ITA GERON</t>
  </si>
  <si>
    <t>CHRISTINA</t>
  </si>
  <si>
    <t>Raimondo Bonacossa</t>
  </si>
  <si>
    <t>ITA CHRI</t>
  </si>
  <si>
    <t>Sun Odyssey 45</t>
  </si>
  <si>
    <t>MARKAB</t>
  </si>
  <si>
    <t>Renato Piccinnu</t>
  </si>
  <si>
    <t>ITA MARK</t>
  </si>
  <si>
    <t>MOLLY</t>
  </si>
  <si>
    <t>Franco Denti</t>
  </si>
  <si>
    <t>ITA MOLL</t>
  </si>
  <si>
    <t>Moody 45 DS</t>
  </si>
  <si>
    <t>ALIA</t>
  </si>
  <si>
    <t>ITA ALIA</t>
  </si>
  <si>
    <t>Arcadia 30</t>
  </si>
  <si>
    <t>MANIA</t>
  </si>
  <si>
    <t>Usai Francesco</t>
  </si>
  <si>
    <t>ITA MANIA</t>
  </si>
  <si>
    <t>ETOILE</t>
  </si>
  <si>
    <t>ITA ETOILE</t>
  </si>
  <si>
    <t>CLASSE ORC NO SPI</t>
  </si>
  <si>
    <t>TRES JOLIE</t>
  </si>
  <si>
    <t>Salvatore Piredda</t>
  </si>
  <si>
    <t>ITA TRES</t>
  </si>
  <si>
    <t>ITA 17276</t>
  </si>
  <si>
    <t>GANDALF</t>
  </si>
  <si>
    <t>Piergiorgio Pira</t>
  </si>
  <si>
    <t>ITA GAN</t>
  </si>
  <si>
    <t>RANKING LIST AREA GALLURA</t>
  </si>
  <si>
    <t>CLASSIFICA GALLURA</t>
  </si>
  <si>
    <t>DURLINDANA</t>
  </si>
  <si>
    <t>Orio Terrosu</t>
  </si>
  <si>
    <t>ITA 15512</t>
  </si>
  <si>
    <t>X-512</t>
  </si>
  <si>
    <t>EST INDIANA</t>
  </si>
  <si>
    <t>Antonello Brigaglia</t>
  </si>
  <si>
    <t>ITA EST</t>
  </si>
  <si>
    <t>Comet 800</t>
  </si>
  <si>
    <t>AITO</t>
  </si>
  <si>
    <t>Boussemart Jean Francois</t>
  </si>
  <si>
    <t>FRA9755</t>
  </si>
  <si>
    <t>MEANE</t>
  </si>
  <si>
    <t>Turlan Thierry</t>
  </si>
  <si>
    <t>FRA19370</t>
  </si>
  <si>
    <t>PERGENTINA</t>
  </si>
  <si>
    <t>Satta Alberto</t>
  </si>
  <si>
    <t>ITA17293</t>
  </si>
  <si>
    <t>O'SCIA</t>
  </si>
  <si>
    <t xml:space="preserve">Goria Silvio </t>
  </si>
  <si>
    <t>ITA16559</t>
  </si>
  <si>
    <t>ERA ORA</t>
  </si>
  <si>
    <t>Caterina della Monica</t>
  </si>
  <si>
    <t>FRA13126</t>
  </si>
  <si>
    <t>PALOMA</t>
  </si>
  <si>
    <t>Pilia Marco Pedro Juan</t>
  </si>
  <si>
    <t>ITA PALOMI</t>
  </si>
  <si>
    <t>LALITA</t>
  </si>
  <si>
    <t>Antonello Pintus</t>
  </si>
  <si>
    <t>ITA15286</t>
  </si>
  <si>
    <t>CLASSE REGATA</t>
  </si>
  <si>
    <t>GO GO</t>
  </si>
  <si>
    <t>IMAGINE</t>
  </si>
  <si>
    <t>Piero Cocco</t>
  </si>
  <si>
    <t>ITA IMAG</t>
  </si>
  <si>
    <t>AERA</t>
  </si>
  <si>
    <t>Pietro Lupacciolu</t>
  </si>
  <si>
    <t>ITA 10709</t>
  </si>
  <si>
    <t>Comet 28 Race</t>
  </si>
  <si>
    <t>NAUTILE</t>
  </si>
  <si>
    <t>Paolo Casadei</t>
  </si>
  <si>
    <t>ITA NAUT</t>
  </si>
  <si>
    <t xml:space="preserve">Comet 910 </t>
  </si>
  <si>
    <t>GONZALES</t>
  </si>
  <si>
    <t>Vincenzo Tremante</t>
  </si>
  <si>
    <t>ITA GONZ</t>
  </si>
  <si>
    <t>GF 53</t>
  </si>
  <si>
    <t>MR PRESIDENT</t>
  </si>
  <si>
    <t>Luigi Pirisinu</t>
  </si>
  <si>
    <t>ITA MISTE</t>
  </si>
  <si>
    <t>Comet 910</t>
  </si>
  <si>
    <t>ROLAND EAGLE</t>
  </si>
  <si>
    <t>Ambrogio Barone</t>
  </si>
  <si>
    <t>ITA ROLA</t>
  </si>
  <si>
    <t>TIMON</t>
  </si>
  <si>
    <t>Fabio Fiorentino</t>
  </si>
  <si>
    <t>ITA TIMO</t>
  </si>
  <si>
    <t>Sun Odyssey 37</t>
  </si>
  <si>
    <t>FORREST GUMP III</t>
  </si>
  <si>
    <t>Roberto Tamburelli</t>
  </si>
  <si>
    <t>MON 171</t>
  </si>
  <si>
    <t>FY49</t>
  </si>
  <si>
    <t>NALU'</t>
  </si>
  <si>
    <t>Mattia Meloni</t>
  </si>
  <si>
    <t>ITA 14568</t>
  </si>
  <si>
    <t>Bavaria 38 Match</t>
  </si>
  <si>
    <t>GIUFFREDO</t>
  </si>
  <si>
    <t>Ruggero Ruggeri</t>
  </si>
  <si>
    <t>ITA GIU</t>
  </si>
  <si>
    <t>Monica Campesi</t>
  </si>
  <si>
    <t>SONETTO</t>
  </si>
  <si>
    <t>Lorenzo Palermo</t>
  </si>
  <si>
    <t>ITA SON</t>
  </si>
  <si>
    <t>O' Scià</t>
  </si>
  <si>
    <t>ZINZURA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</si>
</sst>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:ss;@"/>
    <numFmt numFmtId="165" formatCode="dd/mm/yy;@"/>
  </numFmts>
  <fonts count="9" x14ac:knownFonts="1">
    <font>
      <sz val="10"/>
      <name val="Arial"/>
    </font>
    <font>
      <sz val="10"/>
      <name val="Arial"/>
      <family val="2"/>
    </font>
    <font>
      <sz val="12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64" fontId="0" fillId="0" borderId="0" xfId="0" applyNumberFormat="1" applyAlignment="1">
      <alignment horizontal="right"/>
    </xf>
    <xf numFmtId="0" fontId="3" fillId="2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/>
    <xf numFmtId="0" fontId="0" fillId="0" borderId="0" xfId="0" applyFill="1"/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6" fillId="0" borderId="0" xfId="0" applyFont="1" applyFill="1" applyAlignment="1">
      <alignment horizontal="left"/>
    </xf>
    <xf numFmtId="0" fontId="1" fillId="0" borderId="0" xfId="0" applyFont="1" applyFill="1" applyBorder="1"/>
    <xf numFmtId="1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165" fontId="3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1" fontId="3" fillId="0" borderId="0" xfId="0" applyNumberFormat="1" applyFont="1" applyFill="1" applyAlignment="1">
      <alignment horizontal="left"/>
    </xf>
    <xf numFmtId="1" fontId="0" fillId="0" borderId="0" xfId="0" applyNumberFormat="1" applyFill="1" applyAlignment="1">
      <alignment horizontal="center"/>
    </xf>
    <xf numFmtId="1" fontId="5" fillId="0" borderId="0" xfId="0" applyNumberFormat="1" applyFont="1" applyFill="1" applyAlignment="1">
      <alignment horizontal="left"/>
    </xf>
    <xf numFmtId="1" fontId="0" fillId="0" borderId="0" xfId="0" applyNumberFormat="1" applyFill="1" applyAlignment="1">
      <alignment horizontal="right"/>
    </xf>
    <xf numFmtId="1" fontId="3" fillId="2" borderId="0" xfId="0" applyNumberFormat="1" applyFont="1" applyFill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/>
    </xf>
    <xf numFmtId="14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1" fontId="0" fillId="0" borderId="0" xfId="0" quotePrefix="1" applyNumberFormat="1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</xdr:row>
      <xdr:rowOff>47625</xdr:rowOff>
    </xdr:from>
    <xdr:to>
      <xdr:col>19</xdr:col>
      <xdr:colOff>0</xdr:colOff>
      <xdr:row>6</xdr:row>
      <xdr:rowOff>0</xdr:rowOff>
    </xdr:to>
    <xdr:pic>
      <xdr:nvPicPr>
        <xdr:cNvPr id="1107" name="Immagine 9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96700" y="2124075"/>
          <a:ext cx="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790575</xdr:colOff>
      <xdr:row>0</xdr:row>
      <xdr:rowOff>180975</xdr:rowOff>
    </xdr:from>
    <xdr:to>
      <xdr:col>5</xdr:col>
      <xdr:colOff>514350</xdr:colOff>
      <xdr:row>5</xdr:row>
      <xdr:rowOff>135095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4325" y="180975"/>
          <a:ext cx="1800225" cy="1220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X73"/>
  <sheetViews>
    <sheetView tabSelected="1" zoomScale="80" zoomScaleNormal="80" workbookViewId="0">
      <selection activeCell="E9" sqref="E9"/>
    </sheetView>
  </sheetViews>
  <sheetFormatPr defaultRowHeight="12.75" x14ac:dyDescent="0.2"/>
  <cols>
    <col min="1" max="1" width="4.140625" customWidth="1"/>
    <col min="2" max="2" width="25.42578125" style="2" customWidth="1"/>
    <col min="3" max="3" width="20.42578125" style="2" customWidth="1"/>
    <col min="4" max="4" width="20.140625" style="2" customWidth="1"/>
    <col min="5" max="5" width="11" style="2" customWidth="1"/>
    <col min="6" max="6" width="19" style="2" customWidth="1"/>
    <col min="7" max="7" width="6.42578125" style="1" customWidth="1"/>
    <col min="8" max="11" width="6.42578125" style="17" customWidth="1"/>
    <col min="12" max="18" width="6.42578125" style="40" customWidth="1"/>
    <col min="19" max="19" width="7.7109375" style="16" customWidth="1"/>
  </cols>
  <sheetData>
    <row r="1" spans="1:20" s="11" customFormat="1" ht="43.5" customHeight="1" x14ac:dyDescent="0.35"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20" x14ac:dyDescent="0.2">
      <c r="A2" s="9"/>
      <c r="B2" s="57"/>
      <c r="C2" s="9"/>
      <c r="D2" s="9"/>
      <c r="E2" s="9"/>
      <c r="F2" s="19"/>
      <c r="G2" s="20"/>
      <c r="H2" s="20"/>
      <c r="I2" s="20"/>
      <c r="J2" s="20"/>
      <c r="K2" s="20"/>
      <c r="L2" s="35"/>
      <c r="M2" s="35"/>
      <c r="N2" s="35"/>
      <c r="O2" s="35"/>
      <c r="P2" s="35"/>
      <c r="Q2" s="35"/>
      <c r="R2" s="35"/>
      <c r="S2" s="36"/>
    </row>
    <row r="3" spans="1:20" ht="18" x14ac:dyDescent="0.25">
      <c r="A3" s="9"/>
      <c r="B3" s="57"/>
      <c r="C3" s="9"/>
      <c r="D3" s="9"/>
      <c r="E3" s="58"/>
      <c r="F3" s="58"/>
      <c r="G3" s="21"/>
      <c r="H3" s="21"/>
      <c r="I3" s="21"/>
      <c r="J3" s="21"/>
      <c r="K3" s="21"/>
      <c r="L3" s="37"/>
      <c r="M3" s="37"/>
      <c r="N3" s="37"/>
      <c r="O3" s="37"/>
      <c r="P3" s="37"/>
      <c r="Q3" s="37"/>
      <c r="R3" s="37"/>
      <c r="S3" s="36"/>
    </row>
    <row r="4" spans="1:20" x14ac:dyDescent="0.2">
      <c r="A4" s="9"/>
      <c r="B4" s="57"/>
      <c r="C4" s="9"/>
      <c r="D4" s="9"/>
      <c r="E4" s="58"/>
      <c r="F4" s="58"/>
      <c r="G4" s="22"/>
      <c r="H4" s="22"/>
      <c r="I4" s="22"/>
      <c r="J4" s="22"/>
      <c r="K4" s="22"/>
      <c r="L4" s="35"/>
      <c r="M4" s="35"/>
      <c r="N4" s="35"/>
      <c r="O4" s="35"/>
      <c r="P4" s="35"/>
      <c r="Q4" s="35"/>
      <c r="R4" s="35"/>
      <c r="S4" s="36"/>
    </row>
    <row r="5" spans="1:20" x14ac:dyDescent="0.2">
      <c r="A5" s="11"/>
      <c r="B5" s="57"/>
      <c r="C5" s="9"/>
      <c r="D5" s="9"/>
      <c r="E5" s="13"/>
      <c r="F5" s="13"/>
      <c r="G5" s="22"/>
      <c r="H5" s="22"/>
      <c r="I5" s="22"/>
      <c r="J5" s="22"/>
      <c r="K5" s="22"/>
      <c r="L5" s="35"/>
      <c r="M5" s="35"/>
      <c r="N5" s="35"/>
      <c r="O5" s="35"/>
      <c r="P5" s="35"/>
      <c r="Q5" s="35"/>
      <c r="R5" s="35"/>
      <c r="S5" s="38"/>
    </row>
    <row r="6" spans="1:20" x14ac:dyDescent="0.2">
      <c r="A6" s="11"/>
      <c r="B6" s="57"/>
      <c r="C6" s="59"/>
      <c r="D6" s="59"/>
      <c r="E6" s="59"/>
      <c r="F6" s="23"/>
      <c r="G6" s="9"/>
      <c r="H6" s="9"/>
      <c r="I6" s="9"/>
      <c r="J6" s="9"/>
      <c r="K6" s="27"/>
      <c r="L6" s="36"/>
      <c r="M6" s="36"/>
      <c r="N6" s="36"/>
      <c r="O6" s="36"/>
      <c r="P6" s="36"/>
      <c r="Q6" s="36"/>
      <c r="R6" s="36"/>
      <c r="S6" s="38"/>
    </row>
    <row r="7" spans="1:20" ht="27.75" x14ac:dyDescent="0.2">
      <c r="A7" s="11"/>
      <c r="B7" s="9"/>
      <c r="C7" s="24"/>
      <c r="D7" s="24"/>
      <c r="E7" s="26" t="s">
        <v>110</v>
      </c>
      <c r="F7" s="23"/>
      <c r="G7" s="9"/>
      <c r="H7" s="9"/>
      <c r="I7" s="9"/>
      <c r="J7" s="9"/>
      <c r="K7" s="27"/>
      <c r="L7" s="36"/>
      <c r="M7" s="36"/>
      <c r="N7" s="36"/>
      <c r="O7" s="36"/>
      <c r="P7" s="36"/>
      <c r="Q7" s="36"/>
      <c r="R7" s="36"/>
      <c r="S7" s="38"/>
    </row>
    <row r="8" spans="1:20" x14ac:dyDescent="0.2">
      <c r="A8" s="11"/>
      <c r="B8" s="9"/>
      <c r="C8" s="24"/>
      <c r="D8" s="24"/>
      <c r="E8" s="50">
        <v>43761</v>
      </c>
      <c r="F8" s="23"/>
      <c r="G8" s="9"/>
      <c r="H8" s="9"/>
      <c r="I8" s="9"/>
      <c r="J8" s="9"/>
      <c r="K8" s="27"/>
      <c r="L8" s="36"/>
      <c r="M8" s="36"/>
      <c r="N8" s="36"/>
      <c r="O8" s="36"/>
      <c r="P8" s="36"/>
      <c r="Q8" s="36"/>
      <c r="R8" s="36"/>
      <c r="S8" s="38"/>
    </row>
    <row r="10" spans="1:20" x14ac:dyDescent="0.2">
      <c r="A10" s="11"/>
      <c r="B10" s="30"/>
      <c r="C10" s="31"/>
      <c r="D10" s="31"/>
      <c r="E10" s="25" t="s">
        <v>109</v>
      </c>
      <c r="F10" s="23"/>
      <c r="G10" s="30"/>
      <c r="H10" s="30"/>
      <c r="I10" s="30"/>
      <c r="J10" s="30"/>
      <c r="K10" s="30"/>
      <c r="L10" s="36"/>
      <c r="M10" s="36"/>
      <c r="N10" s="36"/>
      <c r="O10" s="36"/>
      <c r="P10" s="36"/>
      <c r="Q10" s="36"/>
      <c r="R10" s="36"/>
      <c r="S10" s="38"/>
    </row>
    <row r="11" spans="1:20" x14ac:dyDescent="0.2">
      <c r="A11" s="11"/>
      <c r="B11" s="44"/>
      <c r="C11" s="45"/>
      <c r="D11" s="45"/>
      <c r="E11" s="25"/>
      <c r="F11" s="23"/>
      <c r="G11" s="44"/>
      <c r="H11" s="44"/>
      <c r="I11" s="44"/>
      <c r="J11" s="44"/>
      <c r="K11" s="44"/>
      <c r="L11" s="36"/>
      <c r="M11" s="36"/>
      <c r="N11" s="36"/>
      <c r="O11" s="36"/>
      <c r="P11" s="36"/>
      <c r="Q11" s="36"/>
      <c r="R11" s="36"/>
      <c r="S11" s="38"/>
    </row>
    <row r="12" spans="1:20" x14ac:dyDescent="0.2">
      <c r="A12" s="11"/>
      <c r="B12" s="28" t="s">
        <v>140</v>
      </c>
      <c r="C12" s="45"/>
      <c r="D12" s="45"/>
      <c r="E12" s="25"/>
      <c r="F12" s="23"/>
      <c r="G12" s="44"/>
      <c r="H12" s="44"/>
      <c r="I12" s="44"/>
      <c r="J12" s="44"/>
      <c r="K12" s="44"/>
      <c r="L12" s="36"/>
      <c r="M12" s="36"/>
      <c r="N12" s="36"/>
      <c r="O12" s="36"/>
      <c r="P12" s="36"/>
      <c r="Q12" s="36"/>
      <c r="R12" s="36"/>
      <c r="S12" s="38"/>
    </row>
    <row r="13" spans="1:20" s="6" customFormat="1" x14ac:dyDescent="0.2">
      <c r="A13" s="8"/>
      <c r="B13" s="5" t="s">
        <v>0</v>
      </c>
      <c r="C13" s="5" t="s">
        <v>3</v>
      </c>
      <c r="D13" s="5" t="s">
        <v>4</v>
      </c>
      <c r="E13" s="5" t="s">
        <v>1</v>
      </c>
      <c r="F13" s="5" t="s">
        <v>2</v>
      </c>
      <c r="G13" s="7" t="s">
        <v>24</v>
      </c>
      <c r="H13" s="7" t="s">
        <v>25</v>
      </c>
      <c r="I13" s="7" t="s">
        <v>26</v>
      </c>
      <c r="J13" s="7" t="s">
        <v>27</v>
      </c>
      <c r="K13" s="7" t="s">
        <v>28</v>
      </c>
      <c r="L13" s="39" t="s">
        <v>36</v>
      </c>
      <c r="M13" s="39" t="s">
        <v>40</v>
      </c>
      <c r="N13" s="39" t="s">
        <v>41</v>
      </c>
      <c r="O13" s="39" t="s">
        <v>48</v>
      </c>
      <c r="P13" s="39" t="s">
        <v>49</v>
      </c>
      <c r="Q13" s="39" t="s">
        <v>50</v>
      </c>
      <c r="R13" s="39" t="s">
        <v>51</v>
      </c>
      <c r="S13" s="39" t="s">
        <v>29</v>
      </c>
    </row>
    <row r="14" spans="1:20" ht="15" x14ac:dyDescent="0.2">
      <c r="A14" s="10">
        <v>1</v>
      </c>
      <c r="B14" s="12" t="s">
        <v>183</v>
      </c>
      <c r="C14" s="13"/>
      <c r="D14" s="13"/>
      <c r="E14" s="44"/>
      <c r="F14" s="18"/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240</v>
      </c>
      <c r="S14" s="16">
        <f>SUM(G14:R14)</f>
        <v>240</v>
      </c>
    </row>
    <row r="15" spans="1:20" ht="15" x14ac:dyDescent="0.2">
      <c r="A15" s="15">
        <v>2</v>
      </c>
      <c r="B15" s="12" t="s">
        <v>184</v>
      </c>
      <c r="C15" s="29"/>
      <c r="D15" s="29"/>
      <c r="E15" s="28"/>
      <c r="F15" s="28"/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36">
        <f>240-80</f>
        <v>160</v>
      </c>
      <c r="S15" s="16">
        <f>SUM(G15:R15)</f>
        <v>160</v>
      </c>
      <c r="T15" s="4"/>
    </row>
    <row r="16" spans="1:20" s="11" customFormat="1" ht="15" x14ac:dyDescent="0.2">
      <c r="A16" s="11">
        <v>3</v>
      </c>
      <c r="B16" s="12" t="s">
        <v>141</v>
      </c>
      <c r="C16" s="13"/>
      <c r="D16" s="13"/>
      <c r="E16" s="47"/>
      <c r="F16" s="47"/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36">
        <v>80</v>
      </c>
      <c r="S16" s="38">
        <f>SUM(G16:R16)</f>
        <v>80</v>
      </c>
    </row>
    <row r="17" spans="1:20" x14ac:dyDescent="0.2">
      <c r="A17" s="11"/>
      <c r="B17" s="30"/>
      <c r="C17" s="31"/>
      <c r="D17" s="31"/>
      <c r="E17" s="25"/>
      <c r="F17" s="23"/>
      <c r="G17" s="30"/>
      <c r="H17" s="30"/>
      <c r="I17" s="30"/>
      <c r="J17" s="30"/>
      <c r="K17" s="30"/>
      <c r="L17" s="36"/>
      <c r="M17" s="36"/>
      <c r="N17" s="36"/>
      <c r="O17" s="36"/>
      <c r="P17" s="36"/>
      <c r="Q17" s="36"/>
      <c r="R17" s="36"/>
      <c r="S17" s="38"/>
    </row>
    <row r="18" spans="1:20" x14ac:dyDescent="0.2">
      <c r="A18" s="11"/>
      <c r="B18" s="28" t="s">
        <v>42</v>
      </c>
      <c r="C18" s="31"/>
      <c r="D18" s="31"/>
      <c r="E18" s="25"/>
      <c r="F18" s="23"/>
      <c r="G18" s="30"/>
      <c r="H18" s="30"/>
      <c r="I18" s="30"/>
      <c r="J18" s="30"/>
      <c r="K18" s="30"/>
      <c r="L18" s="36"/>
      <c r="M18" s="36"/>
      <c r="N18" s="36"/>
      <c r="O18" s="36"/>
      <c r="P18" s="36"/>
      <c r="Q18" s="36"/>
      <c r="R18" s="36"/>
      <c r="S18" s="38"/>
    </row>
    <row r="19" spans="1:20" s="6" customFormat="1" x14ac:dyDescent="0.2">
      <c r="A19" s="8"/>
      <c r="B19" s="5" t="s">
        <v>0</v>
      </c>
      <c r="C19" s="5" t="s">
        <v>3</v>
      </c>
      <c r="D19" s="5" t="s">
        <v>4</v>
      </c>
      <c r="E19" s="5" t="s">
        <v>1</v>
      </c>
      <c r="F19" s="5" t="s">
        <v>2</v>
      </c>
      <c r="G19" s="7" t="s">
        <v>24</v>
      </c>
      <c r="H19" s="7" t="s">
        <v>25</v>
      </c>
      <c r="I19" s="7" t="s">
        <v>26</v>
      </c>
      <c r="J19" s="7" t="s">
        <v>27</v>
      </c>
      <c r="K19" s="7" t="s">
        <v>28</v>
      </c>
      <c r="L19" s="39" t="s">
        <v>36</v>
      </c>
      <c r="M19" s="39" t="s">
        <v>40</v>
      </c>
      <c r="N19" s="39" t="s">
        <v>41</v>
      </c>
      <c r="O19" s="39" t="s">
        <v>48</v>
      </c>
      <c r="P19" s="39" t="s">
        <v>49</v>
      </c>
      <c r="Q19" s="39" t="s">
        <v>50</v>
      </c>
      <c r="R19" s="39" t="s">
        <v>51</v>
      </c>
      <c r="S19" s="39" t="s">
        <v>29</v>
      </c>
    </row>
    <row r="20" spans="1:20" s="11" customFormat="1" ht="15" x14ac:dyDescent="0.2">
      <c r="A20" s="10">
        <v>1</v>
      </c>
      <c r="B20" s="12" t="s">
        <v>145</v>
      </c>
      <c r="C20" s="29" t="s">
        <v>146</v>
      </c>
      <c r="D20" s="29" t="s">
        <v>146</v>
      </c>
      <c r="E20" s="28" t="s">
        <v>147</v>
      </c>
      <c r="F20" s="28" t="s">
        <v>148</v>
      </c>
      <c r="G20" s="28">
        <v>113</v>
      </c>
      <c r="H20" s="28">
        <v>75</v>
      </c>
      <c r="I20" s="28">
        <v>150</v>
      </c>
      <c r="J20" s="28">
        <v>90</v>
      </c>
      <c r="K20" s="28">
        <v>100</v>
      </c>
      <c r="L20" s="52">
        <v>100</v>
      </c>
      <c r="M20" s="52">
        <v>100</v>
      </c>
      <c r="N20" s="28">
        <v>100</v>
      </c>
      <c r="O20" s="28">
        <v>157</v>
      </c>
      <c r="P20" s="28">
        <v>50</v>
      </c>
      <c r="Q20" s="28">
        <v>50</v>
      </c>
      <c r="R20" s="28">
        <v>0</v>
      </c>
      <c r="S20" s="16">
        <f>SUM(G20:R20)</f>
        <v>1085</v>
      </c>
    </row>
    <row r="21" spans="1:20" ht="15" x14ac:dyDescent="0.2">
      <c r="A21" s="10">
        <v>2</v>
      </c>
      <c r="B21" s="12" t="s">
        <v>13</v>
      </c>
      <c r="C21" s="13" t="s">
        <v>14</v>
      </c>
      <c r="D21" s="13" t="s">
        <v>19</v>
      </c>
      <c r="E21" s="49" t="s">
        <v>20</v>
      </c>
      <c r="F21" s="18" t="s">
        <v>22</v>
      </c>
      <c r="G21" s="49">
        <v>150</v>
      </c>
      <c r="H21" s="49">
        <v>150</v>
      </c>
      <c r="I21" s="49">
        <v>75</v>
      </c>
      <c r="J21" s="49">
        <v>150</v>
      </c>
      <c r="K21" s="49">
        <v>150</v>
      </c>
      <c r="L21" s="52">
        <v>50</v>
      </c>
      <c r="M21" s="52">
        <v>50</v>
      </c>
      <c r="N21" s="36">
        <v>50</v>
      </c>
      <c r="O21" s="36">
        <v>79</v>
      </c>
      <c r="P21" s="36">
        <v>100</v>
      </c>
      <c r="Q21" s="36">
        <v>75</v>
      </c>
      <c r="R21" s="36">
        <v>0</v>
      </c>
      <c r="S21" s="16">
        <f>SUM(G21:R21)</f>
        <v>1079</v>
      </c>
    </row>
    <row r="22" spans="1:20" ht="15" x14ac:dyDescent="0.2">
      <c r="A22" s="10">
        <v>3</v>
      </c>
      <c r="B22" s="3" t="s">
        <v>172</v>
      </c>
      <c r="C22" s="54" t="s">
        <v>173</v>
      </c>
      <c r="D22" s="54" t="s">
        <v>173</v>
      </c>
      <c r="E22" s="32" t="s">
        <v>174</v>
      </c>
      <c r="F22" s="32" t="s">
        <v>175</v>
      </c>
      <c r="G22" s="30">
        <v>0</v>
      </c>
      <c r="H22" s="30">
        <v>0</v>
      </c>
      <c r="I22" s="47">
        <v>0</v>
      </c>
      <c r="J22" s="47">
        <v>0</v>
      </c>
      <c r="K22" s="34">
        <v>0</v>
      </c>
      <c r="L22" s="49">
        <v>0</v>
      </c>
      <c r="M22" s="49">
        <v>0</v>
      </c>
      <c r="N22" s="36">
        <v>150</v>
      </c>
      <c r="O22" s="36">
        <v>235</v>
      </c>
      <c r="P22" s="36">
        <v>75</v>
      </c>
      <c r="Q22" s="36">
        <v>25</v>
      </c>
      <c r="R22" s="36">
        <v>0</v>
      </c>
      <c r="S22" s="16">
        <f>SUM(G22:R22)</f>
        <v>485</v>
      </c>
    </row>
    <row r="23" spans="1:20" ht="15" x14ac:dyDescent="0.2">
      <c r="A23" s="10">
        <v>4</v>
      </c>
      <c r="B23" s="12" t="s">
        <v>6</v>
      </c>
      <c r="C23" s="13" t="s">
        <v>7</v>
      </c>
      <c r="D23" s="13" t="s">
        <v>7</v>
      </c>
      <c r="E23" s="49" t="s">
        <v>5</v>
      </c>
      <c r="F23" s="49" t="s">
        <v>8</v>
      </c>
      <c r="G23" s="47">
        <v>75</v>
      </c>
      <c r="H23" s="47">
        <v>0</v>
      </c>
      <c r="I23" s="49">
        <v>113</v>
      </c>
      <c r="J23" s="49">
        <v>60</v>
      </c>
      <c r="K23" s="33">
        <v>50</v>
      </c>
      <c r="L23" s="49">
        <v>0</v>
      </c>
      <c r="M23" s="49">
        <v>0</v>
      </c>
      <c r="N23" s="36">
        <v>0</v>
      </c>
      <c r="O23" s="36">
        <v>0</v>
      </c>
      <c r="P23" s="36">
        <v>25</v>
      </c>
      <c r="Q23" s="36">
        <v>100</v>
      </c>
      <c r="R23" s="36">
        <v>0</v>
      </c>
      <c r="S23" s="38">
        <f>SUM(G23:R23)</f>
        <v>423</v>
      </c>
      <c r="T23" s="4"/>
    </row>
    <row r="24" spans="1:20" s="11" customFormat="1" ht="15" x14ac:dyDescent="0.2">
      <c r="A24" s="11">
        <v>5</v>
      </c>
      <c r="B24" s="3" t="s">
        <v>168</v>
      </c>
      <c r="C24" s="54" t="s">
        <v>169</v>
      </c>
      <c r="D24" s="54"/>
      <c r="E24" s="32" t="s">
        <v>170</v>
      </c>
      <c r="F24" s="32" t="s">
        <v>171</v>
      </c>
      <c r="G24" s="49">
        <v>0</v>
      </c>
      <c r="H24" s="49">
        <v>0</v>
      </c>
      <c r="I24" s="49">
        <v>0</v>
      </c>
      <c r="J24" s="49">
        <v>120</v>
      </c>
      <c r="K24" s="49">
        <v>0</v>
      </c>
      <c r="L24" s="49">
        <v>0</v>
      </c>
      <c r="M24" s="49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16">
        <f>SUM(G24:R24)</f>
        <v>120</v>
      </c>
    </row>
    <row r="25" spans="1:20" ht="15" x14ac:dyDescent="0.2">
      <c r="A25" s="53">
        <v>6</v>
      </c>
      <c r="B25" s="12" t="s">
        <v>111</v>
      </c>
      <c r="C25" s="29" t="s">
        <v>112</v>
      </c>
      <c r="D25" s="29" t="s">
        <v>112</v>
      </c>
      <c r="E25" s="28" t="s">
        <v>113</v>
      </c>
      <c r="F25" s="28" t="s">
        <v>114</v>
      </c>
      <c r="G25" s="49">
        <v>38</v>
      </c>
      <c r="H25" s="49">
        <v>0</v>
      </c>
      <c r="I25" s="32">
        <v>0</v>
      </c>
      <c r="J25" s="32">
        <v>30</v>
      </c>
      <c r="K25" s="49">
        <v>0</v>
      </c>
      <c r="L25" s="49">
        <v>0</v>
      </c>
      <c r="M25" s="49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16">
        <f>SUM(G25:R25)</f>
        <v>68</v>
      </c>
    </row>
    <row r="26" spans="1:20" ht="15" x14ac:dyDescent="0.2">
      <c r="A26">
        <v>7</v>
      </c>
      <c r="B26" s="12" t="s">
        <v>157</v>
      </c>
      <c r="C26" s="29" t="s">
        <v>158</v>
      </c>
      <c r="D26" s="29" t="s">
        <v>158</v>
      </c>
      <c r="E26" s="28" t="s">
        <v>159</v>
      </c>
      <c r="F26" s="28" t="s">
        <v>160</v>
      </c>
      <c r="G26" s="49">
        <v>0</v>
      </c>
      <c r="H26" s="49">
        <v>0</v>
      </c>
      <c r="I26" s="49">
        <v>38</v>
      </c>
      <c r="J26" s="49">
        <v>0</v>
      </c>
      <c r="K26" s="49">
        <v>0</v>
      </c>
      <c r="L26" s="49">
        <v>0</v>
      </c>
      <c r="M26" s="49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16">
        <f>SUM(G26:R26)</f>
        <v>38</v>
      </c>
    </row>
    <row r="27" spans="1:20" ht="15" x14ac:dyDescent="0.2">
      <c r="B27" s="3"/>
      <c r="G27" s="17"/>
      <c r="K27" s="30"/>
    </row>
    <row r="28" spans="1:20" x14ac:dyDescent="0.2">
      <c r="A28" s="11"/>
      <c r="B28" s="18" t="s">
        <v>23</v>
      </c>
      <c r="C28" s="31"/>
      <c r="D28" s="31"/>
      <c r="E28" s="25"/>
      <c r="F28" s="23"/>
      <c r="G28" s="30"/>
      <c r="H28" s="30"/>
      <c r="I28" s="30"/>
      <c r="J28" s="30"/>
      <c r="K28" s="30"/>
      <c r="L28" s="36"/>
      <c r="M28" s="36"/>
      <c r="N28" s="36"/>
      <c r="O28" s="36"/>
      <c r="P28" s="36"/>
      <c r="Q28" s="36"/>
      <c r="R28" s="36"/>
      <c r="S28" s="38"/>
    </row>
    <row r="29" spans="1:20" s="6" customFormat="1" x14ac:dyDescent="0.2">
      <c r="A29" s="8"/>
      <c r="B29" s="5" t="s">
        <v>0</v>
      </c>
      <c r="C29" s="5" t="s">
        <v>3</v>
      </c>
      <c r="D29" s="5" t="s">
        <v>4</v>
      </c>
      <c r="E29" s="5" t="s">
        <v>1</v>
      </c>
      <c r="F29" s="5" t="s">
        <v>2</v>
      </c>
      <c r="G29" s="7" t="s">
        <v>24</v>
      </c>
      <c r="H29" s="7" t="s">
        <v>25</v>
      </c>
      <c r="I29" s="7" t="s">
        <v>26</v>
      </c>
      <c r="J29" s="7" t="s">
        <v>27</v>
      </c>
      <c r="K29" s="7" t="s">
        <v>28</v>
      </c>
      <c r="L29" s="39" t="s">
        <v>36</v>
      </c>
      <c r="M29" s="39" t="s">
        <v>40</v>
      </c>
      <c r="N29" s="39" t="s">
        <v>41</v>
      </c>
      <c r="O29" s="39" t="s">
        <v>48</v>
      </c>
      <c r="P29" s="39" t="s">
        <v>49</v>
      </c>
      <c r="Q29" s="39" t="s">
        <v>50</v>
      </c>
      <c r="R29" s="39" t="s">
        <v>51</v>
      </c>
      <c r="S29" s="39" t="s">
        <v>29</v>
      </c>
    </row>
    <row r="30" spans="1:20" s="11" customFormat="1" ht="15" x14ac:dyDescent="0.2">
      <c r="A30" s="11">
        <v>1</v>
      </c>
      <c r="B30" s="12" t="s">
        <v>9</v>
      </c>
      <c r="C30" s="13" t="s">
        <v>10</v>
      </c>
      <c r="D30" s="13" t="s">
        <v>10</v>
      </c>
      <c r="E30" s="28" t="s">
        <v>105</v>
      </c>
      <c r="F30" s="47" t="s">
        <v>11</v>
      </c>
      <c r="G30" s="47">
        <v>150</v>
      </c>
      <c r="H30" s="47">
        <v>150</v>
      </c>
      <c r="I30" s="47">
        <v>150</v>
      </c>
      <c r="J30" s="47">
        <v>150</v>
      </c>
      <c r="K30" s="47">
        <v>150</v>
      </c>
      <c r="L30" s="36">
        <v>75</v>
      </c>
      <c r="M30" s="36">
        <v>100</v>
      </c>
      <c r="N30" s="36">
        <v>150</v>
      </c>
      <c r="O30" s="36">
        <v>235</v>
      </c>
      <c r="P30" s="36">
        <v>100</v>
      </c>
      <c r="Q30" s="36">
        <v>100</v>
      </c>
      <c r="R30" s="36">
        <v>0</v>
      </c>
      <c r="S30" s="38">
        <f>SUM(G30:R30)</f>
        <v>1510</v>
      </c>
    </row>
    <row r="31" spans="1:20" ht="15" x14ac:dyDescent="0.2">
      <c r="A31" s="15">
        <v>2</v>
      </c>
      <c r="B31" s="12" t="s">
        <v>12</v>
      </c>
      <c r="C31" s="13" t="s">
        <v>18</v>
      </c>
      <c r="D31" s="13" t="s">
        <v>18</v>
      </c>
      <c r="E31" s="18" t="s">
        <v>32</v>
      </c>
      <c r="F31" s="28" t="s">
        <v>34</v>
      </c>
      <c r="G31" s="47">
        <v>109</v>
      </c>
      <c r="H31" s="47">
        <v>120</v>
      </c>
      <c r="I31" s="47">
        <v>117</v>
      </c>
      <c r="J31" s="47">
        <f>J30-15</f>
        <v>135</v>
      </c>
      <c r="K31" s="47">
        <f>150-(150/6)</f>
        <v>125</v>
      </c>
      <c r="L31" s="36">
        <v>100</v>
      </c>
      <c r="M31" s="36">
        <v>75</v>
      </c>
      <c r="N31" s="36">
        <v>120</v>
      </c>
      <c r="O31" s="36">
        <v>118</v>
      </c>
      <c r="P31" s="36">
        <f>100-2*12.5</f>
        <v>75</v>
      </c>
      <c r="Q31" s="36">
        <v>40</v>
      </c>
      <c r="R31" s="36">
        <v>0</v>
      </c>
      <c r="S31" s="38">
        <f>SUM(G31:R31)</f>
        <v>1134</v>
      </c>
    </row>
    <row r="32" spans="1:20" s="11" customFormat="1" ht="15" x14ac:dyDescent="0.2">
      <c r="A32" s="11">
        <v>3</v>
      </c>
      <c r="B32" s="12" t="s">
        <v>149</v>
      </c>
      <c r="C32" s="29" t="s">
        <v>150</v>
      </c>
      <c r="D32" s="29" t="s">
        <v>150</v>
      </c>
      <c r="E32" s="28" t="s">
        <v>151</v>
      </c>
      <c r="F32" s="28" t="s">
        <v>152</v>
      </c>
      <c r="G32" s="47">
        <v>136</v>
      </c>
      <c r="H32" s="47">
        <v>30</v>
      </c>
      <c r="I32" s="47">
        <v>134</v>
      </c>
      <c r="J32" s="49">
        <f>150-4*15</f>
        <v>90</v>
      </c>
      <c r="K32" s="47">
        <v>0</v>
      </c>
      <c r="L32" s="36">
        <v>50</v>
      </c>
      <c r="M32" s="36">
        <v>50</v>
      </c>
      <c r="N32" s="36">
        <v>90</v>
      </c>
      <c r="O32" s="36">
        <v>0</v>
      </c>
      <c r="P32" s="36">
        <f>100-3*12.5</f>
        <v>62.5</v>
      </c>
      <c r="Q32" s="36">
        <v>0</v>
      </c>
      <c r="R32" s="36">
        <v>0</v>
      </c>
      <c r="S32" s="38">
        <f>SUM(G32:R32)</f>
        <v>642.5</v>
      </c>
      <c r="T32" s="48"/>
    </row>
    <row r="33" spans="1:20" s="11" customFormat="1" ht="15" x14ac:dyDescent="0.2">
      <c r="A33" s="15">
        <v>4</v>
      </c>
      <c r="B33" s="12" t="s">
        <v>89</v>
      </c>
      <c r="C33" s="29" t="s">
        <v>90</v>
      </c>
      <c r="D33" s="29" t="s">
        <v>90</v>
      </c>
      <c r="E33" s="28" t="s">
        <v>91</v>
      </c>
      <c r="F33" s="28" t="s">
        <v>92</v>
      </c>
      <c r="G33" s="47">
        <v>123</v>
      </c>
      <c r="H33" s="47">
        <v>90</v>
      </c>
      <c r="I33" s="47">
        <v>0</v>
      </c>
      <c r="J33" s="47">
        <f>150-2*15</f>
        <v>120</v>
      </c>
      <c r="K33" s="47">
        <f>150-3*(150/6)</f>
        <v>75</v>
      </c>
      <c r="L33" s="36">
        <v>0</v>
      </c>
      <c r="M33" s="36">
        <v>0</v>
      </c>
      <c r="N33" s="36">
        <v>0</v>
      </c>
      <c r="O33" s="36">
        <v>0</v>
      </c>
      <c r="P33" s="36">
        <f>100-5*12.5</f>
        <v>37.5</v>
      </c>
      <c r="Q33" s="36">
        <v>80</v>
      </c>
      <c r="R33" s="36">
        <v>0</v>
      </c>
      <c r="S33" s="16">
        <f>SUM(G33:R33)</f>
        <v>525.5</v>
      </c>
      <c r="T33" s="48"/>
    </row>
    <row r="34" spans="1:20" s="11" customFormat="1" ht="15" x14ac:dyDescent="0.2">
      <c r="A34" s="11">
        <v>5</v>
      </c>
      <c r="B34" s="12" t="s">
        <v>21</v>
      </c>
      <c r="C34" s="13" t="s">
        <v>33</v>
      </c>
      <c r="D34" s="13" t="s">
        <v>33</v>
      </c>
      <c r="E34" s="28" t="s">
        <v>47</v>
      </c>
      <c r="F34" s="28" t="s">
        <v>35</v>
      </c>
      <c r="G34" s="47">
        <v>0</v>
      </c>
      <c r="H34" s="47">
        <v>60</v>
      </c>
      <c r="I34" s="47">
        <v>100</v>
      </c>
      <c r="J34" s="47">
        <f>150-3*15</f>
        <v>105</v>
      </c>
      <c r="K34" s="47">
        <f>150-2*(150/6)</f>
        <v>100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8">
        <f>SUM(G34:R34)</f>
        <v>365</v>
      </c>
    </row>
    <row r="35" spans="1:20" s="11" customFormat="1" ht="15" x14ac:dyDescent="0.2">
      <c r="A35" s="15">
        <v>6</v>
      </c>
      <c r="B35" s="12" t="s">
        <v>142</v>
      </c>
      <c r="C35" s="29" t="s">
        <v>143</v>
      </c>
      <c r="D35" s="29" t="s">
        <v>143</v>
      </c>
      <c r="E35" s="28" t="s">
        <v>144</v>
      </c>
      <c r="F35" s="28" t="s">
        <v>70</v>
      </c>
      <c r="G35" s="47">
        <v>55</v>
      </c>
      <c r="H35" s="47">
        <v>0</v>
      </c>
      <c r="I35" s="47">
        <v>83</v>
      </c>
      <c r="J35" s="47">
        <f>150-7*15</f>
        <v>45</v>
      </c>
      <c r="K35" s="47">
        <v>0</v>
      </c>
      <c r="L35" s="36">
        <v>25</v>
      </c>
      <c r="M35" s="36">
        <v>25</v>
      </c>
      <c r="N35" s="36">
        <v>60</v>
      </c>
      <c r="O35" s="36">
        <v>0</v>
      </c>
      <c r="P35" s="36">
        <v>0</v>
      </c>
      <c r="Q35" s="36">
        <v>0</v>
      </c>
      <c r="R35" s="36">
        <v>0</v>
      </c>
      <c r="S35" s="16">
        <f>SUM(G35:R35)</f>
        <v>293</v>
      </c>
    </row>
    <row r="36" spans="1:20" s="11" customFormat="1" ht="15" x14ac:dyDescent="0.2">
      <c r="A36" s="11">
        <v>7</v>
      </c>
      <c r="B36" s="12" t="s">
        <v>82</v>
      </c>
      <c r="C36" s="29" t="s">
        <v>83</v>
      </c>
      <c r="D36" s="29" t="s">
        <v>83</v>
      </c>
      <c r="E36" s="28" t="s">
        <v>84</v>
      </c>
      <c r="F36" s="28" t="s">
        <v>85</v>
      </c>
      <c r="G36" s="47">
        <v>82</v>
      </c>
      <c r="H36" s="47">
        <v>0</v>
      </c>
      <c r="I36" s="47">
        <v>50</v>
      </c>
      <c r="J36" s="47">
        <f>150-6*15</f>
        <v>60</v>
      </c>
      <c r="K36" s="47">
        <v>0</v>
      </c>
      <c r="L36" s="36">
        <v>0</v>
      </c>
      <c r="M36" s="36">
        <v>0</v>
      </c>
      <c r="N36" s="36">
        <v>0</v>
      </c>
      <c r="O36" s="36">
        <v>0</v>
      </c>
      <c r="P36" s="36">
        <f>100-4*12.5</f>
        <v>50</v>
      </c>
      <c r="Q36" s="36">
        <v>0</v>
      </c>
      <c r="R36" s="36">
        <v>0</v>
      </c>
      <c r="S36" s="16">
        <f>SUM(G36:R36)</f>
        <v>242</v>
      </c>
    </row>
    <row r="37" spans="1:20" s="11" customFormat="1" ht="15" x14ac:dyDescent="0.2">
      <c r="A37" s="15">
        <v>8</v>
      </c>
      <c r="B37" s="12" t="s">
        <v>157</v>
      </c>
      <c r="C37" s="29" t="s">
        <v>158</v>
      </c>
      <c r="D37" s="29" t="s">
        <v>158</v>
      </c>
      <c r="E37" s="28" t="s">
        <v>159</v>
      </c>
      <c r="F37" s="28" t="s">
        <v>160</v>
      </c>
      <c r="G37" s="47">
        <v>68</v>
      </c>
      <c r="H37" s="47">
        <v>0</v>
      </c>
      <c r="I37" s="47">
        <v>0</v>
      </c>
      <c r="J37" s="47">
        <f>150-5*15</f>
        <v>75</v>
      </c>
      <c r="K37" s="47">
        <f>150-4*(150/6)</f>
        <v>50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16">
        <f>SUM(G37:R37)</f>
        <v>193</v>
      </c>
    </row>
    <row r="38" spans="1:20" s="11" customFormat="1" ht="15" x14ac:dyDescent="0.2">
      <c r="A38" s="11">
        <v>9</v>
      </c>
      <c r="B38" s="12" t="s">
        <v>93</v>
      </c>
      <c r="C38" s="29" t="s">
        <v>179</v>
      </c>
      <c r="D38" s="29" t="s">
        <v>179</v>
      </c>
      <c r="E38" s="28" t="s">
        <v>94</v>
      </c>
      <c r="F38" s="28" t="s">
        <v>95</v>
      </c>
      <c r="G38" s="47">
        <v>0</v>
      </c>
      <c r="H38" s="47">
        <v>0</v>
      </c>
      <c r="I38" s="47">
        <v>0</v>
      </c>
      <c r="J38" s="47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f>100-12.5</f>
        <v>87.5</v>
      </c>
      <c r="Q38" s="36">
        <v>60</v>
      </c>
      <c r="R38" s="36">
        <v>0</v>
      </c>
      <c r="S38" s="16">
        <f>SUM(G38:R38)</f>
        <v>147.5</v>
      </c>
      <c r="T38" s="48"/>
    </row>
    <row r="39" spans="1:20" s="11" customFormat="1" ht="15" x14ac:dyDescent="0.2">
      <c r="A39" s="15">
        <v>10</v>
      </c>
      <c r="B39" s="12" t="s">
        <v>43</v>
      </c>
      <c r="C39" s="29" t="s">
        <v>44</v>
      </c>
      <c r="D39" s="29" t="s">
        <v>44</v>
      </c>
      <c r="E39" s="28" t="s">
        <v>45</v>
      </c>
      <c r="F39" s="28" t="s">
        <v>46</v>
      </c>
      <c r="G39" s="47">
        <v>41</v>
      </c>
      <c r="H39" s="47">
        <v>0</v>
      </c>
      <c r="I39" s="47">
        <v>17</v>
      </c>
      <c r="J39" s="47">
        <v>0</v>
      </c>
      <c r="K39" s="47">
        <f>150-5*(150/6)</f>
        <v>25</v>
      </c>
      <c r="L39" s="36">
        <v>0</v>
      </c>
      <c r="M39" s="36">
        <v>0</v>
      </c>
      <c r="N39" s="36">
        <v>30</v>
      </c>
      <c r="O39" s="36">
        <v>0</v>
      </c>
      <c r="P39" s="36">
        <v>0</v>
      </c>
      <c r="Q39" s="36">
        <v>0</v>
      </c>
      <c r="R39" s="36">
        <v>0</v>
      </c>
      <c r="S39" s="38">
        <f>SUM(G39:R39)</f>
        <v>113</v>
      </c>
      <c r="T39" s="48"/>
    </row>
    <row r="40" spans="1:20" s="11" customFormat="1" ht="15" x14ac:dyDescent="0.2">
      <c r="A40" s="11">
        <v>11</v>
      </c>
      <c r="B40" s="12" t="s">
        <v>153</v>
      </c>
      <c r="C40" s="29" t="s">
        <v>154</v>
      </c>
      <c r="D40" s="29" t="s">
        <v>154</v>
      </c>
      <c r="E40" s="28" t="s">
        <v>155</v>
      </c>
      <c r="F40" s="28" t="s">
        <v>156</v>
      </c>
      <c r="G40" s="47">
        <v>95</v>
      </c>
      <c r="H40" s="47">
        <v>0</v>
      </c>
      <c r="I40" s="47">
        <v>0</v>
      </c>
      <c r="J40" s="47">
        <v>0</v>
      </c>
      <c r="K40" s="47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16">
        <f>SUM(G40:R40)</f>
        <v>95</v>
      </c>
      <c r="T40" s="48"/>
    </row>
    <row r="41" spans="1:20" ht="15" x14ac:dyDescent="0.2">
      <c r="A41" s="11">
        <v>12</v>
      </c>
      <c r="B41" s="12" t="s">
        <v>86</v>
      </c>
      <c r="C41" s="29" t="s">
        <v>87</v>
      </c>
      <c r="D41" s="29" t="s">
        <v>87</v>
      </c>
      <c r="E41" s="28" t="s">
        <v>88</v>
      </c>
      <c r="F41" s="28" t="s">
        <v>85</v>
      </c>
      <c r="G41" s="44">
        <v>27</v>
      </c>
      <c r="H41" s="44">
        <v>0</v>
      </c>
      <c r="I41" s="51">
        <v>33</v>
      </c>
      <c r="J41" s="51">
        <v>15</v>
      </c>
      <c r="K41" s="44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16">
        <f>SUM(G41:R41)</f>
        <v>75</v>
      </c>
      <c r="T41" s="4"/>
    </row>
    <row r="42" spans="1:20" ht="15" x14ac:dyDescent="0.2">
      <c r="A42" s="53">
        <v>13</v>
      </c>
      <c r="B42" s="12" t="s">
        <v>111</v>
      </c>
      <c r="C42" s="29" t="s">
        <v>112</v>
      </c>
      <c r="D42" s="29" t="s">
        <v>112</v>
      </c>
      <c r="E42" s="28" t="s">
        <v>113</v>
      </c>
      <c r="F42" s="28" t="s">
        <v>114</v>
      </c>
      <c r="G42" s="49">
        <v>0</v>
      </c>
      <c r="H42" s="49">
        <v>0</v>
      </c>
      <c r="I42" s="32">
        <v>67</v>
      </c>
      <c r="J42" s="32">
        <v>0</v>
      </c>
      <c r="K42" s="49">
        <v>0</v>
      </c>
      <c r="L42" s="51">
        <v>0</v>
      </c>
      <c r="M42" s="51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16">
        <f>SUM(G42:R42)</f>
        <v>67</v>
      </c>
    </row>
    <row r="43" spans="1:20" s="11" customFormat="1" ht="15" x14ac:dyDescent="0.2">
      <c r="A43" s="15">
        <v>14</v>
      </c>
      <c r="B43" s="12" t="s">
        <v>164</v>
      </c>
      <c r="C43" s="29" t="s">
        <v>165</v>
      </c>
      <c r="D43" s="29" t="s">
        <v>165</v>
      </c>
      <c r="E43" s="28" t="s">
        <v>166</v>
      </c>
      <c r="F43" s="28" t="s">
        <v>167</v>
      </c>
      <c r="G43" s="47">
        <v>0</v>
      </c>
      <c r="H43" s="47">
        <v>0</v>
      </c>
      <c r="I43" s="47">
        <v>0</v>
      </c>
      <c r="J43" s="47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f>100-6*12.5</f>
        <v>25</v>
      </c>
      <c r="Q43" s="36">
        <v>20</v>
      </c>
      <c r="R43" s="36">
        <v>0</v>
      </c>
      <c r="S43" s="16">
        <f>SUM(G43:R43)</f>
        <v>45</v>
      </c>
      <c r="T43" s="48"/>
    </row>
    <row r="44" spans="1:20" ht="15" x14ac:dyDescent="0.2">
      <c r="A44" s="11">
        <v>15</v>
      </c>
      <c r="B44" s="3" t="s">
        <v>176</v>
      </c>
      <c r="C44" s="54" t="s">
        <v>177</v>
      </c>
      <c r="D44" s="54" t="s">
        <v>177</v>
      </c>
      <c r="E44" s="32" t="s">
        <v>178</v>
      </c>
      <c r="F44" s="28"/>
      <c r="G44" s="51">
        <v>0</v>
      </c>
      <c r="H44" s="51">
        <v>0</v>
      </c>
      <c r="I44" s="51">
        <v>0</v>
      </c>
      <c r="J44" s="51">
        <f>150-8*15</f>
        <v>30</v>
      </c>
      <c r="K44" s="51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8">
        <f>SUM(G44:R44)</f>
        <v>30</v>
      </c>
    </row>
    <row r="45" spans="1:20" ht="15" x14ac:dyDescent="0.2">
      <c r="A45" s="15">
        <v>16</v>
      </c>
      <c r="B45" s="12" t="s">
        <v>161</v>
      </c>
      <c r="C45" s="29" t="s">
        <v>162</v>
      </c>
      <c r="D45" s="29" t="s">
        <v>162</v>
      </c>
      <c r="E45" s="28" t="s">
        <v>163</v>
      </c>
      <c r="F45" s="28"/>
      <c r="G45" s="51">
        <v>14</v>
      </c>
      <c r="H45" s="51">
        <v>0</v>
      </c>
      <c r="I45" s="51">
        <v>0</v>
      </c>
      <c r="J45" s="51">
        <v>0</v>
      </c>
      <c r="K45" s="51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16">
        <f>SUM(G45:R45)</f>
        <v>14</v>
      </c>
    </row>
    <row r="46" spans="1:20" s="11" customFormat="1" ht="15" x14ac:dyDescent="0.2">
      <c r="A46" s="11">
        <v>17</v>
      </c>
      <c r="B46" s="12" t="s">
        <v>180</v>
      </c>
      <c r="C46" s="29" t="s">
        <v>181</v>
      </c>
      <c r="D46" s="29" t="s">
        <v>181</v>
      </c>
      <c r="E46" s="28" t="s">
        <v>182</v>
      </c>
      <c r="F46" s="28"/>
      <c r="G46" s="51">
        <v>0</v>
      </c>
      <c r="H46" s="51">
        <v>0</v>
      </c>
      <c r="I46" s="51">
        <v>0</v>
      </c>
      <c r="J46" s="51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f>100-7*12.5</f>
        <v>12.5</v>
      </c>
      <c r="Q46" s="36">
        <v>0</v>
      </c>
      <c r="R46" s="36">
        <v>0</v>
      </c>
      <c r="S46" s="38">
        <f>SUM(G46:R46)</f>
        <v>12.5</v>
      </c>
      <c r="T46" s="48"/>
    </row>
    <row r="47" spans="1:20" s="11" customFormat="1" ht="15" hidden="1" x14ac:dyDescent="0.2">
      <c r="A47" s="15">
        <v>14</v>
      </c>
      <c r="B47" s="12" t="s">
        <v>119</v>
      </c>
      <c r="C47" s="29" t="s">
        <v>120</v>
      </c>
      <c r="D47" s="29"/>
      <c r="E47" s="28" t="s">
        <v>121</v>
      </c>
      <c r="F47" s="28"/>
      <c r="G47" s="47"/>
      <c r="H47" s="47"/>
      <c r="I47" s="47"/>
      <c r="J47" s="47"/>
      <c r="K47" s="47"/>
      <c r="L47" s="36"/>
      <c r="M47" s="36"/>
      <c r="N47" s="36"/>
      <c r="O47" s="36"/>
      <c r="P47" s="36"/>
      <c r="Q47" s="36"/>
      <c r="R47" s="36"/>
      <c r="S47" s="38">
        <f>SUM(G47:R47)</f>
        <v>0</v>
      </c>
      <c r="T47" s="48"/>
    </row>
    <row r="48" spans="1:20" s="11" customFormat="1" ht="15" hidden="1" x14ac:dyDescent="0.2">
      <c r="A48" s="11">
        <v>15</v>
      </c>
      <c r="B48" s="12" t="s">
        <v>125</v>
      </c>
      <c r="C48" s="29" t="s">
        <v>126</v>
      </c>
      <c r="D48" s="29"/>
      <c r="E48" s="28" t="s">
        <v>127</v>
      </c>
      <c r="F48" s="28"/>
      <c r="G48" s="47"/>
      <c r="H48" s="47"/>
      <c r="I48" s="47"/>
      <c r="J48" s="47"/>
      <c r="K48" s="47"/>
      <c r="L48" s="36"/>
      <c r="M48" s="36"/>
      <c r="N48" s="36"/>
      <c r="O48" s="36"/>
      <c r="P48" s="36"/>
      <c r="Q48" s="36"/>
      <c r="R48" s="36"/>
      <c r="S48" s="38">
        <f>SUM(G48:R48)</f>
        <v>0</v>
      </c>
      <c r="T48" s="48"/>
    </row>
    <row r="49" spans="1:20" s="11" customFormat="1" ht="15" hidden="1" x14ac:dyDescent="0.2">
      <c r="A49" s="15">
        <v>16</v>
      </c>
      <c r="B49" s="12" t="s">
        <v>131</v>
      </c>
      <c r="C49" s="29" t="s">
        <v>132</v>
      </c>
      <c r="D49" s="29"/>
      <c r="E49" s="28" t="s">
        <v>133</v>
      </c>
      <c r="F49" s="28"/>
      <c r="G49" s="47"/>
      <c r="H49" s="47"/>
      <c r="I49" s="47"/>
      <c r="J49" s="47"/>
      <c r="K49" s="47"/>
      <c r="L49" s="36"/>
      <c r="M49" s="36"/>
      <c r="N49" s="36"/>
      <c r="O49" s="36"/>
      <c r="P49" s="36"/>
      <c r="Q49" s="36"/>
      <c r="R49" s="36"/>
      <c r="S49" s="38">
        <f>SUM(G49:R49)</f>
        <v>0</v>
      </c>
      <c r="T49" s="48"/>
    </row>
    <row r="50" spans="1:20" ht="15" hidden="1" x14ac:dyDescent="0.2">
      <c r="A50" s="11">
        <v>17</v>
      </c>
      <c r="B50" s="12" t="s">
        <v>122</v>
      </c>
      <c r="C50" s="29" t="s">
        <v>123</v>
      </c>
      <c r="D50" s="29"/>
      <c r="E50" s="28" t="s">
        <v>124</v>
      </c>
      <c r="F50" s="28"/>
      <c r="G50" s="34"/>
      <c r="H50" s="34"/>
      <c r="I50" s="34"/>
      <c r="J50" s="34"/>
      <c r="K50" s="34"/>
      <c r="L50" s="36"/>
      <c r="M50" s="36"/>
      <c r="N50" s="36"/>
      <c r="O50" s="36"/>
      <c r="P50" s="36"/>
      <c r="Q50" s="36"/>
      <c r="R50" s="36"/>
      <c r="S50" s="38">
        <f>SUM(G50:R50)</f>
        <v>0</v>
      </c>
      <c r="T50" s="4"/>
    </row>
    <row r="51" spans="1:20" ht="15" hidden="1" x14ac:dyDescent="0.2">
      <c r="A51" s="15">
        <v>18</v>
      </c>
      <c r="B51" s="12" t="s">
        <v>134</v>
      </c>
      <c r="C51" s="29" t="s">
        <v>135</v>
      </c>
      <c r="D51" s="29"/>
      <c r="E51" s="28" t="s">
        <v>136</v>
      </c>
      <c r="F51" s="28"/>
      <c r="G51" s="34"/>
      <c r="H51" s="34"/>
      <c r="I51" s="34"/>
      <c r="J51" s="34"/>
      <c r="K51" s="34"/>
      <c r="L51" s="36"/>
      <c r="M51" s="36"/>
      <c r="N51" s="36"/>
      <c r="O51" s="36"/>
      <c r="P51" s="36"/>
      <c r="Q51" s="36"/>
      <c r="R51" s="36"/>
      <c r="S51" s="38">
        <f>SUM(G51:R51)</f>
        <v>0</v>
      </c>
      <c r="T51" s="4"/>
    </row>
    <row r="52" spans="1:20" ht="15" hidden="1" x14ac:dyDescent="0.2">
      <c r="A52" s="11">
        <v>19</v>
      </c>
      <c r="B52" s="12" t="s">
        <v>37</v>
      </c>
      <c r="C52" s="13" t="s">
        <v>38</v>
      </c>
      <c r="D52" s="13" t="s">
        <v>38</v>
      </c>
      <c r="E52" s="28" t="s">
        <v>53</v>
      </c>
      <c r="F52" s="28" t="s">
        <v>39</v>
      </c>
      <c r="G52" s="41"/>
      <c r="H52" s="41"/>
      <c r="I52" s="41"/>
      <c r="J52" s="41"/>
      <c r="K52" s="41"/>
      <c r="L52" s="36"/>
      <c r="M52" s="36"/>
      <c r="N52" s="36"/>
      <c r="O52" s="36"/>
      <c r="P52" s="36"/>
      <c r="Q52" s="36"/>
      <c r="R52" s="36"/>
      <c r="S52" s="38">
        <f>SUM(G52:R52)</f>
        <v>0</v>
      </c>
      <c r="T52" s="4"/>
    </row>
    <row r="53" spans="1:20" ht="15" hidden="1" x14ac:dyDescent="0.2">
      <c r="A53" s="15">
        <v>20</v>
      </c>
      <c r="B53" s="12" t="s">
        <v>128</v>
      </c>
      <c r="C53" s="29" t="s">
        <v>129</v>
      </c>
      <c r="D53" s="29"/>
      <c r="E53" s="28" t="s">
        <v>130</v>
      </c>
      <c r="F53" s="28"/>
      <c r="G53" s="44"/>
      <c r="H53" s="44"/>
      <c r="I53" s="44"/>
      <c r="J53" s="44"/>
      <c r="K53" s="44"/>
      <c r="L53" s="36"/>
      <c r="M53" s="36"/>
      <c r="N53" s="36"/>
      <c r="O53" s="36"/>
      <c r="P53" s="36"/>
      <c r="Q53" s="36"/>
      <c r="R53" s="36"/>
      <c r="S53" s="38">
        <f>SUM(G53:R53)</f>
        <v>0</v>
      </c>
      <c r="T53" s="4"/>
    </row>
    <row r="54" spans="1:20" ht="15" hidden="1" x14ac:dyDescent="0.2">
      <c r="A54" s="11">
        <v>21</v>
      </c>
      <c r="B54" s="12" t="s">
        <v>115</v>
      </c>
      <c r="C54" s="29" t="s">
        <v>116</v>
      </c>
      <c r="D54" s="29" t="s">
        <v>116</v>
      </c>
      <c r="E54" s="28" t="s">
        <v>117</v>
      </c>
      <c r="F54" s="28" t="s">
        <v>118</v>
      </c>
      <c r="G54" s="41"/>
      <c r="H54" s="41"/>
      <c r="I54" s="41"/>
      <c r="J54" s="41"/>
      <c r="K54" s="41"/>
      <c r="L54" s="36"/>
      <c r="M54" s="36"/>
      <c r="N54" s="36"/>
      <c r="O54" s="36"/>
      <c r="P54" s="36"/>
      <c r="Q54" s="36"/>
      <c r="R54" s="36"/>
      <c r="S54" s="38">
        <f>SUM(G54:R54)</f>
        <v>0</v>
      </c>
      <c r="T54" s="4"/>
    </row>
    <row r="55" spans="1:20" ht="15" hidden="1" x14ac:dyDescent="0.2">
      <c r="A55" s="15">
        <v>22</v>
      </c>
      <c r="B55" s="12" t="s">
        <v>137</v>
      </c>
      <c r="C55" s="29" t="s">
        <v>138</v>
      </c>
      <c r="D55" s="29"/>
      <c r="E55" s="28" t="s">
        <v>139</v>
      </c>
      <c r="F55" s="28"/>
      <c r="G55" s="44"/>
      <c r="H55" s="44"/>
      <c r="I55" s="44"/>
      <c r="J55" s="44"/>
      <c r="K55" s="44"/>
      <c r="L55" s="36"/>
      <c r="M55" s="36"/>
      <c r="N55" s="36"/>
      <c r="O55" s="36"/>
      <c r="P55" s="36"/>
      <c r="Q55" s="36"/>
      <c r="R55" s="36"/>
      <c r="S55" s="38">
        <f>SUM(G55:R55)</f>
        <v>0</v>
      </c>
      <c r="T55" s="4"/>
    </row>
    <row r="56" spans="1:20" ht="15" hidden="1" x14ac:dyDescent="0.2">
      <c r="A56" s="15">
        <v>24</v>
      </c>
      <c r="B56" s="12" t="s">
        <v>67</v>
      </c>
      <c r="C56" s="29" t="s">
        <v>68</v>
      </c>
      <c r="D56" s="29" t="s">
        <v>68</v>
      </c>
      <c r="E56" s="28" t="s">
        <v>69</v>
      </c>
      <c r="F56" s="28" t="s">
        <v>70</v>
      </c>
      <c r="G56" s="44"/>
      <c r="H56" s="44"/>
      <c r="I56" s="44"/>
      <c r="J56" s="44"/>
      <c r="K56" s="44"/>
      <c r="L56" s="36"/>
      <c r="M56" s="36"/>
      <c r="N56" s="36"/>
      <c r="O56" s="36"/>
      <c r="P56" s="36"/>
      <c r="Q56" s="36"/>
      <c r="R56" s="36"/>
      <c r="S56" s="16">
        <f>SUM(G56:R56)</f>
        <v>0</v>
      </c>
      <c r="T56" s="4"/>
    </row>
    <row r="57" spans="1:20" ht="15" hidden="1" x14ac:dyDescent="0.2">
      <c r="A57" s="11">
        <v>25</v>
      </c>
      <c r="B57" s="12" t="s">
        <v>30</v>
      </c>
      <c r="C57" s="14" t="s">
        <v>31</v>
      </c>
      <c r="D57" s="14" t="s">
        <v>31</v>
      </c>
      <c r="E57" s="47" t="s">
        <v>16</v>
      </c>
      <c r="F57" s="47" t="s">
        <v>17</v>
      </c>
      <c r="G57" s="44"/>
      <c r="H57" s="44"/>
      <c r="I57" s="44"/>
      <c r="J57" s="44"/>
      <c r="K57" s="44"/>
      <c r="L57" s="36"/>
      <c r="M57" s="36"/>
      <c r="N57" s="36"/>
      <c r="O57" s="36"/>
      <c r="P57" s="36"/>
      <c r="Q57" s="36"/>
      <c r="R57" s="36"/>
      <c r="S57" s="16">
        <f>SUM(G57:R57)</f>
        <v>0</v>
      </c>
      <c r="T57" s="4"/>
    </row>
    <row r="58" spans="1:20" ht="15" hidden="1" x14ac:dyDescent="0.2">
      <c r="A58" s="15">
        <v>26</v>
      </c>
      <c r="B58" s="12" t="s">
        <v>71</v>
      </c>
      <c r="C58" s="29" t="s">
        <v>72</v>
      </c>
      <c r="D58" s="29" t="s">
        <v>73</v>
      </c>
      <c r="E58" s="28" t="s">
        <v>74</v>
      </c>
      <c r="F58" s="28" t="s">
        <v>75</v>
      </c>
      <c r="G58" s="44"/>
      <c r="H58" s="44"/>
      <c r="I58" s="44"/>
      <c r="J58" s="44"/>
      <c r="K58" s="44"/>
      <c r="L58" s="36"/>
      <c r="M58" s="36"/>
      <c r="N58" s="36"/>
      <c r="O58" s="36"/>
      <c r="P58" s="36"/>
      <c r="Q58" s="36"/>
      <c r="R58" s="36"/>
      <c r="S58" s="16">
        <f>SUM(G58:R58)</f>
        <v>0</v>
      </c>
      <c r="T58" s="4"/>
    </row>
    <row r="59" spans="1:20" ht="15" hidden="1" x14ac:dyDescent="0.2">
      <c r="A59" s="11">
        <v>27</v>
      </c>
      <c r="B59" s="12" t="s">
        <v>54</v>
      </c>
      <c r="C59" s="29" t="s">
        <v>55</v>
      </c>
      <c r="D59" s="29" t="s">
        <v>55</v>
      </c>
      <c r="E59" s="28" t="s">
        <v>56</v>
      </c>
      <c r="F59" s="28" t="s">
        <v>66</v>
      </c>
      <c r="G59" s="44"/>
      <c r="H59" s="44"/>
      <c r="I59" s="44"/>
      <c r="J59" s="44"/>
      <c r="K59" s="44"/>
      <c r="L59" s="36"/>
      <c r="M59" s="36"/>
      <c r="N59" s="36"/>
      <c r="O59" s="36"/>
      <c r="P59" s="36"/>
      <c r="Q59" s="36"/>
      <c r="R59" s="36"/>
      <c r="S59" s="16">
        <f>SUM(G59:R59)</f>
        <v>0</v>
      </c>
      <c r="T59" s="4"/>
    </row>
    <row r="60" spans="1:20" ht="15" hidden="1" x14ac:dyDescent="0.2">
      <c r="A60" s="15">
        <v>28</v>
      </c>
      <c r="B60" s="12" t="s">
        <v>99</v>
      </c>
      <c r="C60" s="29"/>
      <c r="D60" s="29"/>
      <c r="E60" s="28" t="s">
        <v>100</v>
      </c>
      <c r="F60" s="28"/>
      <c r="G60" s="44"/>
      <c r="H60" s="44"/>
      <c r="I60" s="44"/>
      <c r="J60" s="44"/>
      <c r="K60" s="44"/>
      <c r="L60" s="36"/>
      <c r="M60" s="36"/>
      <c r="N60" s="36"/>
      <c r="O60" s="36"/>
      <c r="P60" s="36"/>
      <c r="Q60" s="36"/>
      <c r="R60" s="36"/>
      <c r="S60" s="16">
        <f>SUM(G60:R60)</f>
        <v>0</v>
      </c>
      <c r="T60" s="4"/>
    </row>
    <row r="61" spans="1:20" ht="15" hidden="1" x14ac:dyDescent="0.2">
      <c r="A61" s="11">
        <v>29</v>
      </c>
      <c r="B61" s="12" t="s">
        <v>76</v>
      </c>
      <c r="C61" s="29" t="s">
        <v>15</v>
      </c>
      <c r="D61" s="29" t="s">
        <v>15</v>
      </c>
      <c r="E61" s="28" t="s">
        <v>77</v>
      </c>
      <c r="F61" s="28" t="s">
        <v>78</v>
      </c>
      <c r="G61" s="47"/>
      <c r="H61" s="47"/>
      <c r="I61" s="47"/>
      <c r="J61" s="47"/>
      <c r="K61" s="47"/>
      <c r="L61" s="36"/>
      <c r="M61" s="36"/>
      <c r="N61" s="36"/>
      <c r="O61" s="36"/>
      <c r="P61" s="36"/>
      <c r="Q61" s="36"/>
      <c r="R61" s="36"/>
      <c r="S61" s="16">
        <f>SUM(G61:R61)</f>
        <v>0</v>
      </c>
    </row>
    <row r="62" spans="1:20" ht="15" hidden="1" x14ac:dyDescent="0.2">
      <c r="A62" s="15">
        <v>30</v>
      </c>
      <c r="B62" s="12" t="s">
        <v>79</v>
      </c>
      <c r="C62" s="29" t="s">
        <v>80</v>
      </c>
      <c r="D62" s="29" t="s">
        <v>80</v>
      </c>
      <c r="E62" s="28" t="s">
        <v>81</v>
      </c>
      <c r="F62" s="28" t="s">
        <v>22</v>
      </c>
      <c r="G62" s="47"/>
      <c r="H62" s="47"/>
      <c r="I62" s="47"/>
      <c r="J62" s="47"/>
      <c r="K62" s="47"/>
      <c r="L62" s="36"/>
      <c r="M62" s="36"/>
      <c r="N62" s="36"/>
      <c r="O62" s="36"/>
      <c r="P62" s="36"/>
      <c r="Q62" s="36"/>
      <c r="R62" s="36"/>
      <c r="S62" s="16">
        <f>SUM(G62:R62)</f>
        <v>0</v>
      </c>
    </row>
    <row r="63" spans="1:20" ht="15" hidden="1" x14ac:dyDescent="0.2">
      <c r="A63" s="11">
        <v>33</v>
      </c>
      <c r="B63" s="12" t="s">
        <v>96</v>
      </c>
      <c r="C63" s="29" t="s">
        <v>97</v>
      </c>
      <c r="D63" s="29" t="s">
        <v>97</v>
      </c>
      <c r="E63" s="28" t="s">
        <v>98</v>
      </c>
      <c r="F63" s="28"/>
      <c r="G63" s="46"/>
      <c r="H63" s="46"/>
      <c r="I63" s="46"/>
      <c r="J63" s="46"/>
      <c r="K63" s="46"/>
      <c r="L63" s="36"/>
      <c r="M63" s="36"/>
      <c r="N63" s="36"/>
      <c r="O63" s="36"/>
      <c r="P63" s="36"/>
      <c r="Q63" s="36"/>
      <c r="R63" s="36"/>
      <c r="S63" s="16">
        <f>SUM(G63:R63)</f>
        <v>0</v>
      </c>
      <c r="T63" s="4"/>
    </row>
    <row r="64" spans="1:20" x14ac:dyDescent="0.2">
      <c r="G64" s="17"/>
      <c r="P64" s="36"/>
      <c r="Q64" s="36"/>
      <c r="R64" s="36"/>
    </row>
    <row r="65" spans="1:19" x14ac:dyDescent="0.2">
      <c r="A65" s="11"/>
      <c r="B65" s="28" t="s">
        <v>52</v>
      </c>
      <c r="C65" s="31"/>
      <c r="D65" s="31"/>
      <c r="E65" s="25"/>
      <c r="F65" s="23"/>
      <c r="G65" s="30"/>
      <c r="H65" s="30"/>
      <c r="I65" s="30"/>
      <c r="J65" s="30"/>
      <c r="K65" s="30"/>
      <c r="L65" s="36"/>
      <c r="M65" s="36"/>
      <c r="N65" s="36"/>
      <c r="O65" s="36"/>
      <c r="P65" s="36"/>
      <c r="Q65" s="36"/>
      <c r="R65" s="36"/>
      <c r="S65" s="38"/>
    </row>
    <row r="66" spans="1:19" s="6" customFormat="1" x14ac:dyDescent="0.2">
      <c r="A66" s="8"/>
      <c r="B66" s="5" t="s">
        <v>0</v>
      </c>
      <c r="C66" s="5" t="s">
        <v>3</v>
      </c>
      <c r="D66" s="5" t="s">
        <v>4</v>
      </c>
      <c r="E66" s="5" t="s">
        <v>1</v>
      </c>
      <c r="F66" s="5" t="s">
        <v>2</v>
      </c>
      <c r="G66" s="7" t="s">
        <v>24</v>
      </c>
      <c r="H66" s="7" t="s">
        <v>25</v>
      </c>
      <c r="I66" s="7" t="s">
        <v>26</v>
      </c>
      <c r="J66" s="7" t="s">
        <v>27</v>
      </c>
      <c r="K66" s="7" t="s">
        <v>28</v>
      </c>
      <c r="L66" s="39" t="s">
        <v>36</v>
      </c>
      <c r="M66" s="39" t="s">
        <v>40</v>
      </c>
      <c r="N66" s="39" t="s">
        <v>41</v>
      </c>
      <c r="O66" s="39" t="s">
        <v>48</v>
      </c>
      <c r="P66" s="39" t="s">
        <v>49</v>
      </c>
      <c r="Q66" s="39" t="s">
        <v>50</v>
      </c>
      <c r="R66" s="39" t="s">
        <v>51</v>
      </c>
      <c r="S66" s="39" t="s">
        <v>29</v>
      </c>
    </row>
    <row r="67" spans="1:19" ht="15" hidden="1" x14ac:dyDescent="0.2">
      <c r="A67" s="11">
        <v>1</v>
      </c>
      <c r="B67" s="12" t="s">
        <v>57</v>
      </c>
      <c r="C67" s="13" t="s">
        <v>59</v>
      </c>
      <c r="D67" s="13" t="s">
        <v>59</v>
      </c>
      <c r="E67" s="28" t="s">
        <v>62</v>
      </c>
      <c r="F67" s="28" t="s">
        <v>64</v>
      </c>
      <c r="G67" s="30"/>
      <c r="H67" s="30"/>
      <c r="I67" s="30"/>
      <c r="J67" s="30"/>
      <c r="K67" s="34"/>
      <c r="L67" s="36"/>
      <c r="M67" s="36"/>
      <c r="N67" s="36"/>
      <c r="O67" s="36"/>
      <c r="P67" s="36"/>
      <c r="Q67" s="36"/>
      <c r="R67" s="36"/>
      <c r="S67" s="16">
        <f>SUM(G67:R67)</f>
        <v>0</v>
      </c>
    </row>
    <row r="68" spans="1:19" ht="15" hidden="1" x14ac:dyDescent="0.2">
      <c r="A68">
        <v>2</v>
      </c>
      <c r="B68" s="12" t="s">
        <v>58</v>
      </c>
      <c r="C68" s="29" t="s">
        <v>60</v>
      </c>
      <c r="D68" s="13" t="s">
        <v>61</v>
      </c>
      <c r="E68" s="28" t="s">
        <v>63</v>
      </c>
      <c r="F68" s="28" t="s">
        <v>65</v>
      </c>
      <c r="G68" s="30"/>
      <c r="K68" s="34"/>
      <c r="S68" s="16">
        <f>SUM(G68:R68)</f>
        <v>0</v>
      </c>
    </row>
    <row r="70" spans="1:19" x14ac:dyDescent="0.2">
      <c r="A70" s="11"/>
      <c r="B70" s="28" t="s">
        <v>101</v>
      </c>
      <c r="C70" s="42"/>
      <c r="D70" s="42"/>
      <c r="E70" s="25"/>
      <c r="F70" s="23"/>
      <c r="G70" s="41"/>
      <c r="H70" s="41"/>
      <c r="I70" s="41"/>
      <c r="J70" s="41"/>
      <c r="K70" s="41"/>
      <c r="L70" s="36"/>
      <c r="M70" s="36"/>
      <c r="N70" s="36"/>
      <c r="O70" s="36"/>
      <c r="P70" s="36"/>
      <c r="Q70" s="36"/>
      <c r="R70" s="36"/>
      <c r="S70" s="38"/>
    </row>
    <row r="71" spans="1:19" s="6" customFormat="1" x14ac:dyDescent="0.2">
      <c r="A71" s="8"/>
      <c r="B71" s="5" t="s">
        <v>0</v>
      </c>
      <c r="C71" s="5" t="s">
        <v>3</v>
      </c>
      <c r="D71" s="5" t="s">
        <v>4</v>
      </c>
      <c r="E71" s="5" t="s">
        <v>1</v>
      </c>
      <c r="F71" s="5" t="s">
        <v>2</v>
      </c>
      <c r="G71" s="7" t="s">
        <v>24</v>
      </c>
      <c r="H71" s="7" t="s">
        <v>25</v>
      </c>
      <c r="I71" s="7" t="s">
        <v>26</v>
      </c>
      <c r="J71" s="7" t="s">
        <v>27</v>
      </c>
      <c r="K71" s="7" t="s">
        <v>28</v>
      </c>
      <c r="L71" s="39" t="s">
        <v>36</v>
      </c>
      <c r="M71" s="39" t="s">
        <v>40</v>
      </c>
      <c r="N71" s="39" t="s">
        <v>41</v>
      </c>
      <c r="O71" s="39" t="s">
        <v>48</v>
      </c>
      <c r="P71" s="39" t="s">
        <v>49</v>
      </c>
      <c r="Q71" s="39" t="s">
        <v>50</v>
      </c>
      <c r="R71" s="39" t="s">
        <v>51</v>
      </c>
      <c r="S71" s="39" t="s">
        <v>29</v>
      </c>
    </row>
    <row r="72" spans="1:19" ht="15" hidden="1" x14ac:dyDescent="0.2">
      <c r="A72" s="11">
        <v>1</v>
      </c>
      <c r="B72" s="12" t="s">
        <v>102</v>
      </c>
      <c r="C72" s="29" t="s">
        <v>103</v>
      </c>
      <c r="D72" s="29" t="s">
        <v>103</v>
      </c>
      <c r="E72" s="28" t="s">
        <v>104</v>
      </c>
      <c r="F72" s="28"/>
      <c r="G72" s="41"/>
      <c r="H72" s="41"/>
      <c r="I72" s="41"/>
      <c r="J72" s="41"/>
      <c r="K72" s="41"/>
      <c r="L72" s="41"/>
      <c r="M72" s="41"/>
      <c r="N72" s="17"/>
      <c r="O72" s="17"/>
      <c r="P72" s="36"/>
      <c r="Q72" s="36"/>
      <c r="R72" s="36"/>
      <c r="S72" s="16">
        <f>SUM(G72:R72)</f>
        <v>0</v>
      </c>
    </row>
    <row r="73" spans="1:19" ht="15" hidden="1" x14ac:dyDescent="0.2">
      <c r="A73">
        <v>2</v>
      </c>
      <c r="B73" s="12" t="s">
        <v>106</v>
      </c>
      <c r="C73" s="2" t="s">
        <v>107</v>
      </c>
      <c r="D73" s="2" t="s">
        <v>107</v>
      </c>
      <c r="E73" s="2" t="s">
        <v>108</v>
      </c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4"/>
      <c r="R73" s="44"/>
      <c r="S73" s="16">
        <f>SUM(G73:R73)</f>
        <v>0</v>
      </c>
    </row>
  </sheetData>
  <sortState ref="B30:Y46">
    <sortCondition descending="1" ref="S30:S46"/>
  </sortState>
  <mergeCells count="5">
    <mergeCell ref="B1:S1"/>
    <mergeCell ref="B2:B6"/>
    <mergeCell ref="E3:F3"/>
    <mergeCell ref="E4:F4"/>
    <mergeCell ref="C6:E6"/>
  </mergeCells>
  <phoneticPr fontId="4" type="noConversion"/>
  <pageMargins left="0.23622047244094491" right="0.23622047244094491" top="0.74803149606299213" bottom="0.74803149606299213" header="0.31496062992125984" footer="0.31496062992125984"/>
  <pageSetup paperSize="9" scale="8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Generale</vt:lpstr>
      <vt:lpstr>Generale!Area_stampa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Marco</cp:lastModifiedBy>
  <cp:lastPrinted>2019-05-13T17:06:49Z</cp:lastPrinted>
  <dcterms:created xsi:type="dcterms:W3CDTF">2011-08-14T19:10:50Z</dcterms:created>
  <dcterms:modified xsi:type="dcterms:W3CDTF">2019-10-23T17:44:50Z</dcterms:modified>
</cp:coreProperties>
</file>